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36e88b782df1d7/デスクトップ/CMA検証フォルダ/"/>
    </mc:Choice>
  </mc:AlternateContent>
  <xr:revisionPtr revIDLastSave="49" documentId="13_ncr:1_{51BBD00A-6158-4C40-843B-67A4E028F161}" xr6:coauthVersionLast="47" xr6:coauthVersionMax="47" xr10:uidLastSave="{D8B3D26E-8B82-4F5C-B603-C4546DF4CB42}"/>
  <bookViews>
    <workbookView xWindow="-120" yWindow="-120" windowWidth="24240" windowHeight="13140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<sst xmlns="http://schemas.openxmlformats.org/spreadsheetml/2006/main" count="64" uniqueCount="53">
  <si>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</si>
  <si>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</si>
  <si>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</si>
  <si>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</si>
  <si>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</si>
  <si>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</si>
  <si>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</si>
  <si>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</si>
  <si>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</si>
  <si>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</si>
  <si>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</si>
  <si>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</si>
  <si>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</si>
  <si>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</si>
  <si>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</si>
  <si>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</si>
  <si>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</si>
  <si>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</si>
  <si>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</si>
  <si>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</si>
  <si>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</si>
  <si>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</si>
  <si>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</si>
  <si>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</si>
  <si>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</si>
  <si>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</si>
  <si>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</si>
  <si>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</si>
  <si>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</si>
  <si>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</si>
  <si>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</si>
  <si>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</si>
  <si>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</si>
  <si>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</si>
  <si>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GBPJPY</t>
    <phoneticPr fontId="1"/>
  </si>
  <si>
    <t>フィボナッチターゲット1.27, 1.5, 2.0で決済(黄色で塗りつぶしたところはフィボナッチターゲット3以上がとれている）</t>
    <rPh sb="29" eb="31">
      <t>キイロ</t>
    </rPh>
    <rPh sb="32" eb="33">
      <t>ヌ</t>
    </rPh>
    <rPh sb="54" eb="56">
      <t>イジョウ</t>
    </rPh>
    <phoneticPr fontId="1"/>
  </si>
  <si>
    <t>、</t>
    <phoneticPr fontId="1"/>
  </si>
  <si>
    <t>1H足</t>
    <rPh sb="2" eb="3">
      <t>アシ</t>
    </rPh>
    <phoneticPr fontId="1"/>
  </si>
  <si>
    <t>サポレジラインにタッチしたPB出現でエントリー待ち、PB高値or安値ブレイクでエントリー。</t>
    <rPh sb="15" eb="17">
      <t>シュツゲン</t>
    </rPh>
    <phoneticPr fontId="1"/>
  </si>
  <si>
    <t>検証１</t>
    <rPh sb="0" eb="2">
      <t>ケンショウ</t>
    </rPh>
    <phoneticPr fontId="1"/>
  </si>
  <si>
    <t>質問</t>
    <rPh sb="0" eb="2">
      <t>シツモン</t>
    </rPh>
    <phoneticPr fontId="1"/>
  </si>
  <si>
    <t>ご指導をお願い致します。</t>
    <rPh sb="1" eb="3">
      <t>シドウ</t>
    </rPh>
    <rPh sb="5" eb="6">
      <t>ネガ</t>
    </rPh>
    <rPh sb="7" eb="8">
      <t>イタ</t>
    </rPh>
    <phoneticPr fontId="1"/>
  </si>
  <si>
    <t>・サポレジラインはこれまで活用したことはなく、今回CMAに入塾して初めての経験になります。以下に自分の解釈などを記載しますので、</t>
    <rPh sb="13" eb="15">
      <t>カツヨウ</t>
    </rPh>
    <rPh sb="23" eb="25">
      <t>コンカイ</t>
    </rPh>
    <rPh sb="29" eb="31">
      <t>ニュウジュク</t>
    </rPh>
    <rPh sb="33" eb="34">
      <t>ハジ</t>
    </rPh>
    <rPh sb="37" eb="39">
      <t>ケイケン</t>
    </rPh>
    <rPh sb="45" eb="47">
      <t>イカ</t>
    </rPh>
    <rPh sb="48" eb="50">
      <t>ジブン</t>
    </rPh>
    <rPh sb="51" eb="53">
      <t>カイシャク</t>
    </rPh>
    <rPh sb="56" eb="58">
      <t>キサイ</t>
    </rPh>
    <phoneticPr fontId="1"/>
  </si>
  <si>
    <t>①下ヒゲの下端は、その価格を市場参加者が意識し、買い注文を入れた結果、下端の価格に長く留まることができず、上昇したことを示している。</t>
    <rPh sb="1" eb="2">
      <t>シタ</t>
    </rPh>
    <rPh sb="5" eb="7">
      <t>カタン</t>
    </rPh>
    <rPh sb="11" eb="13">
      <t>カカク</t>
    </rPh>
    <rPh sb="14" eb="16">
      <t>シジョウ</t>
    </rPh>
    <rPh sb="16" eb="19">
      <t>サンカシャ</t>
    </rPh>
    <rPh sb="20" eb="22">
      <t>イシキ</t>
    </rPh>
    <rPh sb="24" eb="25">
      <t>カ</t>
    </rPh>
    <rPh sb="26" eb="28">
      <t>チュウモン</t>
    </rPh>
    <rPh sb="29" eb="30">
      <t>イ</t>
    </rPh>
    <rPh sb="32" eb="34">
      <t>ケッカ</t>
    </rPh>
    <rPh sb="35" eb="37">
      <t>カタン</t>
    </rPh>
    <rPh sb="38" eb="40">
      <t>カカク</t>
    </rPh>
    <rPh sb="41" eb="42">
      <t>ナガ</t>
    </rPh>
    <rPh sb="43" eb="44">
      <t>トド</t>
    </rPh>
    <rPh sb="53" eb="55">
      <t>ジョウショウ</t>
    </rPh>
    <rPh sb="60" eb="61">
      <t>シメ</t>
    </rPh>
    <phoneticPr fontId="1"/>
  </si>
  <si>
    <t>「有効なPB候補①」の左隣の陰線の下ヒゲ下端価格が意識され、右隣のPBはこの下端価格でヒゲの下降が抑えられている。</t>
    <rPh sb="1" eb="3">
      <t>ユウコウ</t>
    </rPh>
    <rPh sb="6" eb="8">
      <t>コウホ</t>
    </rPh>
    <rPh sb="11" eb="12">
      <t>ヒダリ</t>
    </rPh>
    <rPh sb="12" eb="13">
      <t>トナリ</t>
    </rPh>
    <rPh sb="14" eb="16">
      <t>インセン</t>
    </rPh>
    <rPh sb="17" eb="18">
      <t>シタ</t>
    </rPh>
    <rPh sb="20" eb="22">
      <t>カタン</t>
    </rPh>
    <rPh sb="22" eb="24">
      <t>カカク</t>
    </rPh>
    <rPh sb="25" eb="27">
      <t>イシキ</t>
    </rPh>
    <rPh sb="30" eb="31">
      <t>ミギ</t>
    </rPh>
    <rPh sb="31" eb="32">
      <t>トナリ</t>
    </rPh>
    <rPh sb="38" eb="40">
      <t>カタン</t>
    </rPh>
    <rPh sb="40" eb="42">
      <t>カカク</t>
    </rPh>
    <rPh sb="46" eb="48">
      <t>カコウ</t>
    </rPh>
    <rPh sb="49" eb="50">
      <t>オサ</t>
    </rPh>
    <phoneticPr fontId="1"/>
  </si>
  <si>
    <t>この解釈は妥当か否か、ご教示をお願い致します。</t>
    <rPh sb="2" eb="4">
      <t>カイシャク</t>
    </rPh>
    <rPh sb="5" eb="7">
      <t>ダトウ</t>
    </rPh>
    <rPh sb="8" eb="9">
      <t>イナ</t>
    </rPh>
    <rPh sb="12" eb="14">
      <t>キョウジ</t>
    </rPh>
    <rPh sb="16" eb="17">
      <t>ネガ</t>
    </rPh>
    <rPh sb="18" eb="19">
      <t>イタ</t>
    </rPh>
    <phoneticPr fontId="1"/>
  </si>
  <si>
    <t>なので、個人的には、この下端価格を水平線のサポラインと考え、有効なＰＢと解釈して、このPBに基づくエントリーを行ってよいと考えております。</t>
    <rPh sb="4" eb="6">
      <t>コジン</t>
    </rPh>
    <rPh sb="6" eb="7">
      <t>マト</t>
    </rPh>
    <rPh sb="12" eb="14">
      <t>カタン</t>
    </rPh>
    <rPh sb="14" eb="16">
      <t>カカク</t>
    </rPh>
    <rPh sb="17" eb="19">
      <t>スイヘイ</t>
    </rPh>
    <rPh sb="19" eb="20">
      <t>セン</t>
    </rPh>
    <rPh sb="27" eb="28">
      <t>カンガ</t>
    </rPh>
    <rPh sb="30" eb="32">
      <t>ユウコウ</t>
    </rPh>
    <rPh sb="36" eb="38">
      <t>カイシャク</t>
    </rPh>
    <rPh sb="46" eb="47">
      <t>モト</t>
    </rPh>
    <rPh sb="55" eb="56">
      <t>オコナ</t>
    </rPh>
    <rPh sb="61" eb="62">
      <t>カンガ</t>
    </rPh>
    <phoneticPr fontId="1"/>
  </si>
  <si>
    <t>②斜め線の「サポライン」は、オーソドックスなサポラインだと思います。</t>
    <rPh sb="1" eb="2">
      <t>ナナ</t>
    </rPh>
    <rPh sb="3" eb="4">
      <t>セン</t>
    </rPh>
    <rPh sb="29" eb="30">
      <t>オモ</t>
    </rPh>
    <phoneticPr fontId="1"/>
  </si>
  <si>
    <t>　このサポラインは、「有効なPB候補②」の下ヒゲに効いていると解釈し、この候補②のPBに基づき、エントリーを行う。</t>
    <rPh sb="11" eb="13">
      <t>ユウコウ</t>
    </rPh>
    <rPh sb="16" eb="18">
      <t>コウホ</t>
    </rPh>
    <rPh sb="21" eb="22">
      <t>シタ</t>
    </rPh>
    <rPh sb="25" eb="26">
      <t>キ</t>
    </rPh>
    <rPh sb="31" eb="33">
      <t>カイシャク</t>
    </rPh>
    <rPh sb="37" eb="39">
      <t>コウホ</t>
    </rPh>
    <rPh sb="44" eb="45">
      <t>モト</t>
    </rPh>
    <rPh sb="54" eb="55">
      <t>オコナ</t>
    </rPh>
    <phoneticPr fontId="1"/>
  </si>
  <si>
    <t>デモトレードでは、まだマイルールのサインが出ていないので、エントリーはしておりませんが、前回の佐々木さんのコメントで、サポレジラインとPB・EBとの関係性につき、検証してゆく必要性を感じております。</t>
    <rPh sb="21" eb="22">
      <t>デ</t>
    </rPh>
    <rPh sb="44" eb="46">
      <t>ゼンカイ</t>
    </rPh>
    <rPh sb="47" eb="50">
      <t>ササキ</t>
    </rPh>
    <rPh sb="74" eb="76">
      <t>カンケイ</t>
    </rPh>
    <rPh sb="76" eb="77">
      <t>セイ</t>
    </rPh>
    <rPh sb="81" eb="83">
      <t>ケンショウ</t>
    </rPh>
    <rPh sb="87" eb="89">
      <t>ヒツヨウ</t>
    </rPh>
    <rPh sb="89" eb="90">
      <t>セイ</t>
    </rPh>
    <rPh sb="91" eb="92">
      <t>カン</t>
    </rPh>
    <phoneticPr fontId="1"/>
  </si>
  <si>
    <t>今回の検証で、サポレジの基礎を固め、サポレジとPB・EBの組合せで検証を行う。</t>
    <rPh sb="0" eb="2">
      <t>コンカイ</t>
    </rPh>
    <rPh sb="3" eb="5">
      <t>ケンショウ</t>
    </rPh>
    <rPh sb="12" eb="14">
      <t>キソ</t>
    </rPh>
    <rPh sb="15" eb="16">
      <t>カタ</t>
    </rPh>
    <rPh sb="29" eb="31">
      <t>クミアワ</t>
    </rPh>
    <rPh sb="33" eb="35">
      <t>ケンショウ</t>
    </rPh>
    <rPh sb="36" eb="37">
      <t>オコナ</t>
    </rPh>
    <phoneticPr fontId="1"/>
  </si>
  <si>
    <t>サポレジを活用したトレードの経験がこれまでなく、CMAに入塾して、初めての経験になります。今回の実践記では、サポレジの理解度や引き方について、まだまだ未熟なレベルですので、先ずは基本的な部分での理解度などにつき、ご教示を頂きたく、登録しました。質問の具体な内容については、画像の下に記載しておりますので、よろしくお願い致します。後、佐々木さんは、過去検証は何年前まで遡って実践されたんでしょうか？塾生の中には、本音をいわれるとドン引きされるかもと気遣って、やるなら過去何年と言い難いのかもしれません。ですが、私の場合は、勝ちトレーダーが実践されていることを素直に実践しようと考えております。ご教示を頂ければ幸いです。</t>
    <rPh sb="5" eb="7">
      <t>カツヨウ</t>
    </rPh>
    <rPh sb="14" eb="16">
      <t>ケイケン</t>
    </rPh>
    <rPh sb="28" eb="30">
      <t>ニュウジュク</t>
    </rPh>
    <rPh sb="33" eb="34">
      <t>ハジ</t>
    </rPh>
    <rPh sb="37" eb="39">
      <t>ケイケン</t>
    </rPh>
    <rPh sb="45" eb="47">
      <t>コンカイ</t>
    </rPh>
    <rPh sb="48" eb="51">
      <t>ジッセンキ</t>
    </rPh>
    <rPh sb="59" eb="62">
      <t>リカイド</t>
    </rPh>
    <rPh sb="63" eb="64">
      <t>ヒ</t>
    </rPh>
    <rPh sb="65" eb="66">
      <t>カタ</t>
    </rPh>
    <rPh sb="75" eb="77">
      <t>ミジュク</t>
    </rPh>
    <rPh sb="86" eb="87">
      <t>マ</t>
    </rPh>
    <rPh sb="89" eb="91">
      <t>キホン</t>
    </rPh>
    <rPh sb="91" eb="92">
      <t>マト</t>
    </rPh>
    <rPh sb="93" eb="95">
      <t>ブブン</t>
    </rPh>
    <rPh sb="97" eb="100">
      <t>リカイド</t>
    </rPh>
    <rPh sb="107" eb="109">
      <t>キョウジ</t>
    </rPh>
    <rPh sb="110" eb="111">
      <t>イタダキ</t>
    </rPh>
    <rPh sb="115" eb="117">
      <t>トウロク</t>
    </rPh>
    <rPh sb="122" eb="124">
      <t>シツモン</t>
    </rPh>
    <rPh sb="125" eb="127">
      <t>グタイ</t>
    </rPh>
    <rPh sb="128" eb="130">
      <t>ナイヨウ</t>
    </rPh>
    <rPh sb="136" eb="138">
      <t>ガゾウ</t>
    </rPh>
    <rPh sb="139" eb="140">
      <t>シタ</t>
    </rPh>
    <rPh sb="141" eb="143">
      <t>キサイ</t>
    </rPh>
    <rPh sb="157" eb="158">
      <t>ネガ</t>
    </rPh>
    <rPh sb="159" eb="160">
      <t>イタ</t>
    </rPh>
    <rPh sb="164" eb="165">
      <t>アト</t>
    </rPh>
    <rPh sb="166" eb="169">
      <t>ササキ</t>
    </rPh>
    <rPh sb="173" eb="175">
      <t>カコ</t>
    </rPh>
    <rPh sb="175" eb="177">
      <t>ケンショウ</t>
    </rPh>
    <rPh sb="178" eb="180">
      <t>ナンネン</t>
    </rPh>
    <rPh sb="180" eb="181">
      <t>マエ</t>
    </rPh>
    <rPh sb="183" eb="184">
      <t>サカノボ</t>
    </rPh>
    <rPh sb="186" eb="188">
      <t>ジッセン</t>
    </rPh>
    <rPh sb="198" eb="200">
      <t>ジュクセイ</t>
    </rPh>
    <rPh sb="201" eb="202">
      <t>ナカ</t>
    </rPh>
    <rPh sb="205" eb="207">
      <t>ホンネ</t>
    </rPh>
    <rPh sb="215" eb="216">
      <t>ヒ</t>
    </rPh>
    <rPh sb="223" eb="225">
      <t>キヅカ</t>
    </rPh>
    <rPh sb="232" eb="234">
      <t>カコ</t>
    </rPh>
    <rPh sb="234" eb="236">
      <t>ナンネン</t>
    </rPh>
    <rPh sb="237" eb="238">
      <t>イ</t>
    </rPh>
    <rPh sb="239" eb="240">
      <t>ニク</t>
    </rPh>
    <rPh sb="254" eb="255">
      <t>ワタシ</t>
    </rPh>
    <rPh sb="256" eb="258">
      <t>バアイ</t>
    </rPh>
    <rPh sb="260" eb="261">
      <t>カ</t>
    </rPh>
    <rPh sb="268" eb="270">
      <t>ジッセン</t>
    </rPh>
    <rPh sb="278" eb="280">
      <t>スナオ</t>
    </rPh>
    <rPh sb="281" eb="283">
      <t>ジッセン</t>
    </rPh>
    <rPh sb="287" eb="288">
      <t>カンガ</t>
    </rPh>
    <rPh sb="296" eb="298">
      <t>キョウジ</t>
    </rPh>
    <rPh sb="299" eb="300">
      <t>イタダ</t>
    </rPh>
    <rPh sb="303" eb="304">
      <t>サイワ</t>
    </rPh>
    <phoneticPr fontId="1"/>
  </si>
  <si>
    <t>　このサポラインの引き方が正しいかも含め、この候補②でエントリーする点についての妥当性につき、ご教示をお願い致します。</t>
    <rPh sb="9" eb="10">
      <t>ヒ</t>
    </rPh>
    <rPh sb="11" eb="12">
      <t>カタ</t>
    </rPh>
    <rPh sb="13" eb="14">
      <t>タダ</t>
    </rPh>
    <rPh sb="18" eb="19">
      <t>フク</t>
    </rPh>
    <rPh sb="23" eb="25">
      <t>コウホ</t>
    </rPh>
    <rPh sb="34" eb="35">
      <t>テン</t>
    </rPh>
    <rPh sb="40" eb="43">
      <t>ダトウセイ</t>
    </rPh>
    <rPh sb="48" eb="50">
      <t>キョウジ</t>
    </rPh>
    <rPh sb="52" eb="53">
      <t>ネガ</t>
    </rPh>
    <rPh sb="54" eb="55">
      <t>イタ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</si>
</sst>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0" borderId="9" xfId="0" applyNumberFormat="1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0" fontId="12" fillId="0" borderId="5" xfId="0" applyNumberFormat="1" applyFont="1" applyFill="1" applyBorder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452438</xdr:colOff>
      <xdr:row>2</xdr:row>
      <xdr:rowOff>59532</xdr:rowOff>
    </xdr:from>
    <xdr:to>
      <xdr:col>15</xdr:col>
      <xdr:colOff>313183</xdr:colOff>
      <xdr:row>38</xdr:row>
      <xdr:rowOff>33545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85AA8F51-5EBC-42B7-B192-F3703707CB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2438" y="416720"/>
          <a:ext cx="8957120" cy="64033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F16" sqref="F16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34</v>
      </c>
    </row>
    <row r="2" spans="1:18" x14ac:dyDescent="0.4">
      <c r="A2" s="1" t="s">
        <v>8</v>
      </c>
      <c r="C2" t="s">
        <v>37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 t="s">
        <v>38</v>
      </c>
    </row>
    <row r="5" spans="1:18" ht="19.5" thickBot="1" x14ac:dyDescent="0.45">
      <c r="A5" s="1" t="s">
        <v>12</v>
      </c>
      <c r="C5" s="29" t="s">
        <v>35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24</v>
      </c>
      <c r="E6" s="25"/>
      <c r="F6" s="26"/>
      <c r="G6" s="84" t="s">
        <v>3</v>
      </c>
      <c r="H6" s="85"/>
      <c r="I6" s="91"/>
      <c r="J6" s="84" t="s">
        <v>22</v>
      </c>
      <c r="K6" s="85"/>
      <c r="L6" s="91"/>
      <c r="M6" s="84" t="s">
        <v>23</v>
      </c>
      <c r="N6" s="85"/>
      <c r="O6" s="91"/>
    </row>
    <row r="7" spans="1:18" ht="19.5" thickBot="1" x14ac:dyDescent="0.45">
      <c r="A7" s="27"/>
      <c r="B7" s="27" t="s">
        <v>2</v>
      </c>
      <c r="C7" s="63" t="s">
        <v>28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88" t="s">
        <v>22</v>
      </c>
      <c r="K8" s="89"/>
      <c r="L8" s="90"/>
      <c r="M8" s="88"/>
      <c r="N8" s="89"/>
      <c r="O8" s="90"/>
    </row>
    <row r="9" spans="1:18" x14ac:dyDescent="0.4">
      <c r="A9" s="9">
        <v>1</v>
      </c>
      <c r="B9" s="23"/>
      <c r="C9" s="50"/>
      <c r="D9" s="54"/>
      <c r="E9" s="55"/>
      <c r="F9" s="98"/>
      <c r="G9" s="22" t="str">
        <f>IF(D9="","",G8+M9)</f>
        <v/>
      </c>
      <c r="H9" s="22" t="str">
        <f t="shared" ref="H9" si="0">IF(E9="","",H8+N9)</f>
        <v/>
      </c>
      <c r="I9" s="22" t="str">
        <f t="shared" ref="I9" si="1">IF(F9="","",I8+O9)</f>
        <v/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 t="str">
        <f>IF(D9="","",J9*D9)</f>
        <v/>
      </c>
      <c r="N9" s="42" t="str">
        <f>IF(E9="","",K9*E9)</f>
        <v/>
      </c>
      <c r="O9" s="43" t="str">
        <f>IF(F9="","",L9*F9)</f>
        <v/>
      </c>
      <c r="P9" s="40"/>
      <c r="Q9" s="40"/>
      <c r="R9" s="40"/>
    </row>
    <row r="10" spans="1:18" x14ac:dyDescent="0.4">
      <c r="A10" s="9">
        <v>2</v>
      </c>
      <c r="B10" s="5"/>
      <c r="C10" s="47"/>
      <c r="D10" s="56"/>
      <c r="E10" s="57"/>
      <c r="F10" s="83"/>
      <c r="G10" s="22" t="str">
        <f t="shared" ref="G10:G42" si="2">IF(D10="","",G9+M10)</f>
        <v/>
      </c>
      <c r="H10" s="22" t="str">
        <f t="shared" ref="H10:H42" si="3">IF(E10="","",H9+N10)</f>
        <v/>
      </c>
      <c r="I10" s="22" t="str">
        <f t="shared" ref="I10:I42" si="4">IF(F10="","",I9+O10)</f>
        <v/>
      </c>
      <c r="J10" s="44" t="str">
        <f t="shared" ref="J10:J12" si="5">IF(G9="","",G9*0.03)</f>
        <v/>
      </c>
      <c r="K10" s="45" t="str">
        <f t="shared" ref="K10:K12" si="6">IF(H9="","",H9*0.03)</f>
        <v/>
      </c>
      <c r="L10" s="46" t="str">
        <f t="shared" ref="L10:L12" si="7">IF(I9="","",I9*0.03)</f>
        <v/>
      </c>
      <c r="M10" s="44" t="str">
        <f t="shared" ref="M10:M12" si="8">IF(D10="","",J10*D10)</f>
        <v/>
      </c>
      <c r="N10" s="45" t="str">
        <f t="shared" ref="N10:N12" si="9">IF(E10="","",K10*E10)</f>
        <v/>
      </c>
      <c r="O10" s="46" t="str">
        <f t="shared" ref="O10:O12" si="10">IF(F10="","",L10*F10)</f>
        <v/>
      </c>
      <c r="P10" s="40"/>
      <c r="Q10" s="40"/>
      <c r="R10" s="40"/>
    </row>
    <row r="11" spans="1:18" x14ac:dyDescent="0.4">
      <c r="A11" s="9">
        <v>3</v>
      </c>
      <c r="B11" s="5"/>
      <c r="C11" s="47"/>
      <c r="D11" s="56"/>
      <c r="E11" s="57"/>
      <c r="F11" s="83"/>
      <c r="G11" s="22" t="str">
        <f t="shared" si="2"/>
        <v/>
      </c>
      <c r="H11" s="22" t="str">
        <f t="shared" si="3"/>
        <v/>
      </c>
      <c r="I11" s="22" t="str">
        <f t="shared" si="4"/>
        <v/>
      </c>
      <c r="J11" s="44" t="str">
        <f t="shared" si="5"/>
        <v/>
      </c>
      <c r="K11" s="45" t="str">
        <f t="shared" si="6"/>
        <v/>
      </c>
      <c r="L11" s="46" t="str">
        <f t="shared" si="7"/>
        <v/>
      </c>
      <c r="M11" s="44" t="str">
        <f t="shared" si="8"/>
        <v/>
      </c>
      <c r="N11" s="45" t="str">
        <f t="shared" si="9"/>
        <v/>
      </c>
      <c r="O11" s="46" t="str">
        <f t="shared" si="10"/>
        <v/>
      </c>
      <c r="P11" s="40"/>
      <c r="Q11" s="40"/>
      <c r="R11" s="40"/>
    </row>
    <row r="12" spans="1:18" x14ac:dyDescent="0.4">
      <c r="A12" s="9">
        <v>4</v>
      </c>
      <c r="B12" s="5"/>
      <c r="C12" s="47"/>
      <c r="D12" s="56"/>
      <c r="E12" s="57"/>
      <c r="F12" s="83"/>
      <c r="G12" s="22" t="str">
        <f t="shared" si="2"/>
        <v/>
      </c>
      <c r="H12" s="22" t="str">
        <f t="shared" si="3"/>
        <v/>
      </c>
      <c r="I12" s="22" t="str">
        <f t="shared" si="4"/>
        <v/>
      </c>
      <c r="J12" s="44" t="str">
        <f t="shared" si="5"/>
        <v/>
      </c>
      <c r="K12" s="45" t="str">
        <f t="shared" si="6"/>
        <v/>
      </c>
      <c r="L12" s="46" t="str">
        <f t="shared" si="7"/>
        <v/>
      </c>
      <c r="M12" s="44" t="str">
        <f t="shared" si="8"/>
        <v/>
      </c>
      <c r="N12" s="45" t="str">
        <f t="shared" si="9"/>
        <v/>
      </c>
      <c r="O12" s="46" t="str">
        <f t="shared" si="10"/>
        <v/>
      </c>
      <c r="P12" s="40"/>
      <c r="Q12" s="40"/>
      <c r="R12" s="40"/>
    </row>
    <row r="13" spans="1:18" x14ac:dyDescent="0.4">
      <c r="A13" s="9">
        <v>5</v>
      </c>
      <c r="B13" s="5"/>
      <c r="C13" s="47"/>
      <c r="D13" s="56"/>
      <c r="E13" s="57"/>
      <c r="F13" s="83"/>
      <c r="G13" s="22" t="str">
        <f t="shared" si="2"/>
        <v/>
      </c>
      <c r="H13" s="22" t="str">
        <f t="shared" si="3"/>
        <v/>
      </c>
      <c r="I13" s="22" t="str">
        <f t="shared" si="4"/>
        <v/>
      </c>
      <c r="J13" s="44" t="str">
        <f t="shared" ref="J13:J58" si="11">IF(G12="","",G12*0.03)</f>
        <v/>
      </c>
      <c r="K13" s="45" t="str">
        <f t="shared" ref="K13:K58" si="12">IF(H12="","",H12*0.03)</f>
        <v/>
      </c>
      <c r="L13" s="46" t="str">
        <f t="shared" ref="L13:L58" si="13">IF(I12="","",I12*0.03)</f>
        <v/>
      </c>
      <c r="M13" s="44" t="str">
        <f t="shared" ref="M13:M58" si="14">IF(D13="","",J13*D13)</f>
        <v/>
      </c>
      <c r="N13" s="45" t="str">
        <f t="shared" ref="N13:N58" si="15">IF(E13="","",K13*E13)</f>
        <v/>
      </c>
      <c r="O13" s="46" t="str">
        <f t="shared" ref="O13:O58" si="16">IF(F13="","",L13*F13)</f>
        <v/>
      </c>
      <c r="P13" s="40"/>
      <c r="Q13" s="40"/>
      <c r="R13" s="40"/>
    </row>
    <row r="14" spans="1:18" x14ac:dyDescent="0.4">
      <c r="A14" s="9">
        <v>6</v>
      </c>
      <c r="B14" s="5"/>
      <c r="C14" s="47"/>
      <c r="D14" s="56"/>
      <c r="E14" s="57"/>
      <c r="F14" s="83"/>
      <c r="G14" s="22" t="str">
        <f t="shared" si="2"/>
        <v/>
      </c>
      <c r="H14" s="22" t="str">
        <f t="shared" si="3"/>
        <v/>
      </c>
      <c r="I14" s="22" t="str">
        <f t="shared" si="4"/>
        <v/>
      </c>
      <c r="J14" s="44" t="str">
        <f t="shared" si="11"/>
        <v/>
      </c>
      <c r="K14" s="45" t="str">
        <f t="shared" si="12"/>
        <v/>
      </c>
      <c r="L14" s="46" t="str">
        <f t="shared" si="13"/>
        <v/>
      </c>
      <c r="M14" s="44" t="str">
        <f t="shared" si="14"/>
        <v/>
      </c>
      <c r="N14" s="45" t="str">
        <f t="shared" si="15"/>
        <v/>
      </c>
      <c r="O14" s="46" t="str">
        <f t="shared" si="16"/>
        <v/>
      </c>
      <c r="P14" s="40"/>
      <c r="Q14" s="40"/>
      <c r="R14" s="40"/>
    </row>
    <row r="15" spans="1:18" x14ac:dyDescent="0.4">
      <c r="A15" s="9">
        <v>7</v>
      </c>
      <c r="B15" s="5"/>
      <c r="C15" s="47"/>
      <c r="D15" s="56"/>
      <c r="E15" s="57"/>
      <c r="F15" s="83"/>
      <c r="G15" s="22" t="str">
        <f t="shared" si="2"/>
        <v/>
      </c>
      <c r="H15" s="22" t="str">
        <f t="shared" si="3"/>
        <v/>
      </c>
      <c r="I15" s="22" t="str">
        <f t="shared" si="4"/>
        <v/>
      </c>
      <c r="J15" s="44" t="str">
        <f t="shared" si="11"/>
        <v/>
      </c>
      <c r="K15" s="45" t="str">
        <f t="shared" si="12"/>
        <v/>
      </c>
      <c r="L15" s="46" t="str">
        <f t="shared" si="13"/>
        <v/>
      </c>
      <c r="M15" s="44" t="str">
        <f t="shared" si="14"/>
        <v/>
      </c>
      <c r="N15" s="45" t="str">
        <f t="shared" si="15"/>
        <v/>
      </c>
      <c r="O15" s="46" t="str">
        <f t="shared" si="16"/>
        <v/>
      </c>
      <c r="P15" s="40"/>
      <c r="Q15" s="40"/>
      <c r="R15" s="40"/>
    </row>
    <row r="16" spans="1:18" x14ac:dyDescent="0.4">
      <c r="A16" s="9">
        <v>8</v>
      </c>
      <c r="B16" s="5"/>
      <c r="C16" s="47"/>
      <c r="D16" s="56"/>
      <c r="E16" s="57"/>
      <c r="F16" s="83"/>
      <c r="G16" s="22" t="str">
        <f t="shared" si="2"/>
        <v/>
      </c>
      <c r="H16" s="22" t="str">
        <f t="shared" si="3"/>
        <v/>
      </c>
      <c r="I16" s="22" t="str">
        <f t="shared" si="4"/>
        <v/>
      </c>
      <c r="J16" s="44" t="str">
        <f t="shared" si="11"/>
        <v/>
      </c>
      <c r="K16" s="45" t="str">
        <f t="shared" si="12"/>
        <v/>
      </c>
      <c r="L16" s="46" t="str">
        <f t="shared" si="13"/>
        <v/>
      </c>
      <c r="M16" s="44" t="str">
        <f t="shared" si="14"/>
        <v/>
      </c>
      <c r="N16" s="45" t="str">
        <f t="shared" si="15"/>
        <v/>
      </c>
      <c r="O16" s="46" t="str">
        <f t="shared" si="16"/>
        <v/>
      </c>
      <c r="P16" s="40"/>
      <c r="Q16" s="40"/>
      <c r="R16" s="40"/>
    </row>
    <row r="17" spans="1:18" x14ac:dyDescent="0.4">
      <c r="A17" s="9">
        <v>9</v>
      </c>
      <c r="B17" s="5"/>
      <c r="C17" s="47"/>
      <c r="D17" s="56"/>
      <c r="E17" s="57"/>
      <c r="F17" s="83"/>
      <c r="G17" s="22" t="str">
        <f t="shared" si="2"/>
        <v/>
      </c>
      <c r="H17" s="22" t="str">
        <f t="shared" si="3"/>
        <v/>
      </c>
      <c r="I17" s="22" t="str">
        <f t="shared" si="4"/>
        <v/>
      </c>
      <c r="J17" s="44" t="str">
        <f t="shared" si="11"/>
        <v/>
      </c>
      <c r="K17" s="45" t="str">
        <f t="shared" si="12"/>
        <v/>
      </c>
      <c r="L17" s="46" t="str">
        <f t="shared" si="13"/>
        <v/>
      </c>
      <c r="M17" s="44" t="str">
        <f t="shared" si="14"/>
        <v/>
      </c>
      <c r="N17" s="45" t="str">
        <f t="shared" si="15"/>
        <v/>
      </c>
      <c r="O17" s="46" t="str">
        <f t="shared" si="16"/>
        <v/>
      </c>
      <c r="P17" s="40"/>
      <c r="Q17" s="40"/>
      <c r="R17" s="40"/>
    </row>
    <row r="18" spans="1:18" x14ac:dyDescent="0.4">
      <c r="A18" s="9">
        <v>10</v>
      </c>
      <c r="B18" s="5"/>
      <c r="C18" s="47"/>
      <c r="D18" s="56"/>
      <c r="E18" s="57"/>
      <c r="F18" s="58"/>
      <c r="G18" s="22" t="str">
        <f t="shared" si="2"/>
        <v/>
      </c>
      <c r="H18" s="22" t="str">
        <f t="shared" si="3"/>
        <v/>
      </c>
      <c r="I18" s="22" t="str">
        <f t="shared" si="4"/>
        <v/>
      </c>
      <c r="J18" s="44" t="str">
        <f t="shared" si="11"/>
        <v/>
      </c>
      <c r="K18" s="45" t="str">
        <f t="shared" si="12"/>
        <v/>
      </c>
      <c r="L18" s="46" t="str">
        <f t="shared" si="13"/>
        <v/>
      </c>
      <c r="M18" s="44" t="str">
        <f t="shared" si="14"/>
        <v/>
      </c>
      <c r="N18" s="45" t="str">
        <f t="shared" si="15"/>
        <v/>
      </c>
      <c r="O18" s="46" t="str">
        <f t="shared" si="16"/>
        <v/>
      </c>
      <c r="P18" s="40"/>
      <c r="Q18" s="40"/>
      <c r="R18" s="40"/>
    </row>
    <row r="19" spans="1:18" x14ac:dyDescent="0.4">
      <c r="A19" s="9">
        <v>11</v>
      </c>
      <c r="B19" s="5"/>
      <c r="C19" s="47"/>
      <c r="D19" s="56"/>
      <c r="E19" s="57"/>
      <c r="F19" s="83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 t="str">
        <f t="shared" si="11"/>
        <v/>
      </c>
      <c r="K19" s="45" t="str">
        <f t="shared" si="12"/>
        <v/>
      </c>
      <c r="L19" s="46" t="str">
        <f t="shared" si="13"/>
        <v/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4">
      <c r="A20" s="9">
        <v>12</v>
      </c>
      <c r="B20" s="5"/>
      <c r="C20" s="47"/>
      <c r="D20" s="56"/>
      <c r="E20" s="57"/>
      <c r="F20" s="58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6"/>
      <c r="E21" s="57"/>
      <c r="F21" s="58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6"/>
      <c r="E22" s="57"/>
      <c r="F22" s="58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6"/>
      <c r="E23" s="57"/>
      <c r="F23" s="79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6"/>
      <c r="E24" s="57"/>
      <c r="F24" s="58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6"/>
      <c r="E25" s="57"/>
      <c r="F25" s="58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6"/>
      <c r="E26" s="57"/>
      <c r="F26" s="58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6"/>
      <c r="E27" s="57"/>
      <c r="F27" s="58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6"/>
      <c r="E28" s="57"/>
      <c r="F28" s="58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6"/>
      <c r="E29" s="57"/>
      <c r="F29" s="79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6"/>
      <c r="E30" s="57"/>
      <c r="F30" s="79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6"/>
      <c r="E31" s="57"/>
      <c r="F31" s="58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6"/>
      <c r="E32" s="57"/>
      <c r="F32" s="58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6"/>
      <c r="E33" s="57"/>
      <c r="F33" s="58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6"/>
      <c r="E34" s="57"/>
      <c r="F34" s="79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6"/>
      <c r="E35" s="57"/>
      <c r="F35" s="79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6"/>
      <c r="E36" s="57"/>
      <c r="F36" s="58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6"/>
      <c r="E37" s="57"/>
      <c r="F37" s="58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6"/>
      <c r="E38" s="57"/>
      <c r="F38" s="58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6"/>
      <c r="E39" s="59"/>
      <c r="F39" s="58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6"/>
      <c r="E40" s="59"/>
      <c r="F40" s="58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6"/>
      <c r="E41" s="59"/>
      <c r="F41" s="79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6"/>
      <c r="E42" s="59"/>
      <c r="F42" s="79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6"/>
      <c r="E43" s="59"/>
      <c r="F43" s="58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6"/>
      <c r="E44" s="59"/>
      <c r="F44" s="58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6"/>
      <c r="E45" s="57"/>
      <c r="F45" s="58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6"/>
      <c r="E46" s="57"/>
      <c r="F46" s="58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6"/>
      <c r="E47" s="57"/>
      <c r="F47" s="58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6"/>
      <c r="E48" s="57"/>
      <c r="F48" s="58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6"/>
      <c r="E49" s="57"/>
      <c r="F49" s="58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6"/>
      <c r="E50" s="57"/>
      <c r="F50" s="58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6"/>
      <c r="E51" s="57"/>
      <c r="F51" s="79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6"/>
      <c r="E52" s="57"/>
      <c r="F52" s="58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6"/>
      <c r="E53" s="57"/>
      <c r="F53" s="58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6"/>
      <c r="E54" s="57"/>
      <c r="F54" s="58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6"/>
      <c r="E55" s="57"/>
      <c r="F55" s="58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6"/>
      <c r="E56" s="57"/>
      <c r="F56" s="58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6"/>
      <c r="E57" s="57"/>
      <c r="F57" s="58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0"/>
      <c r="E58" s="61"/>
      <c r="F58" s="62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2" t="s">
        <v>5</v>
      </c>
      <c r="C59" s="93"/>
      <c r="D59" s="7">
        <f>COUNTIF(D9:D58,1.27)</f>
        <v>0</v>
      </c>
      <c r="E59" s="7">
        <f>COUNTIF(E9:E58,1.5)</f>
        <v>0</v>
      </c>
      <c r="F59" s="8">
        <f>COUNTIF(F9:F58,2)</f>
        <v>0</v>
      </c>
      <c r="G59" s="69">
        <f>M59+G8</f>
        <v>100000</v>
      </c>
      <c r="H59" s="70">
        <f>N59+H8</f>
        <v>100000</v>
      </c>
      <c r="I59" s="71">
        <f>O59+I8</f>
        <v>100000</v>
      </c>
      <c r="J59" s="66" t="s">
        <v>30</v>
      </c>
      <c r="K59" s="67">
        <f>B58-B9</f>
        <v>0</v>
      </c>
      <c r="L59" s="68" t="s">
        <v>31</v>
      </c>
      <c r="M59" s="80">
        <f>SUM(M9:M58)</f>
        <v>0</v>
      </c>
      <c r="N59" s="81">
        <f>SUM(N9:N58)</f>
        <v>0</v>
      </c>
      <c r="O59" s="82">
        <f>SUM(O9:O58)</f>
        <v>0</v>
      </c>
    </row>
    <row r="60" spans="1:15" ht="19.5" thickBot="1" x14ac:dyDescent="0.45">
      <c r="A60" s="9"/>
      <c r="B60" s="86" t="s">
        <v>6</v>
      </c>
      <c r="C60" s="87"/>
      <c r="D60" s="7">
        <f>COUNTIF(D9:D58,-1)</f>
        <v>0</v>
      </c>
      <c r="E60" s="7">
        <f>COUNTIF(E9:E58,-1)</f>
        <v>0</v>
      </c>
      <c r="F60" s="8">
        <f>COUNTIF(F9:F58,-1)</f>
        <v>0</v>
      </c>
      <c r="G60" s="84" t="s">
        <v>29</v>
      </c>
      <c r="H60" s="85"/>
      <c r="I60" s="91"/>
      <c r="J60" s="84" t="s">
        <v>32</v>
      </c>
      <c r="K60" s="85"/>
      <c r="L60" s="91"/>
      <c r="M60" s="9"/>
      <c r="N60" s="3"/>
      <c r="O60" s="4"/>
    </row>
    <row r="61" spans="1:15" ht="19.5" thickBot="1" x14ac:dyDescent="0.45">
      <c r="A61" s="9"/>
      <c r="B61" s="86" t="s">
        <v>33</v>
      </c>
      <c r="C61" s="87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5">
        <f>G59/G8</f>
        <v>1</v>
      </c>
      <c r="H61" s="76">
        <f t="shared" ref="H61" si="21">H59/H8</f>
        <v>1</v>
      </c>
      <c r="I61" s="77">
        <f>I59/I8</f>
        <v>1</v>
      </c>
      <c r="J61" s="64" t="e">
        <f>(G61-100%)*30/K59</f>
        <v>#DIV/0!</v>
      </c>
      <c r="K61" s="64" t="e">
        <f>(H61-100%)*30/K59</f>
        <v>#DIV/0!</v>
      </c>
      <c r="L61" s="65" t="e">
        <f>(I61-100%)*30/K59</f>
        <v>#DIV/0!</v>
      </c>
      <c r="M61" s="10"/>
      <c r="N61" s="2"/>
      <c r="O61" s="11"/>
    </row>
    <row r="62" spans="1:15" ht="19.5" thickBot="1" x14ac:dyDescent="0.45">
      <c r="A62" s="3"/>
      <c r="B62" s="84" t="s">
        <v>4</v>
      </c>
      <c r="C62" s="85"/>
      <c r="D62" s="78" t="e">
        <f t="shared" ref="D62:E62" si="22">D59/(D59+D60+D61)</f>
        <v>#DIV/0!</v>
      </c>
      <c r="E62" s="73" t="e">
        <f t="shared" si="22"/>
        <v>#DIV/0!</v>
      </c>
      <c r="F62" s="74" t="e">
        <f>F59/(F59+F60+F61)</f>
        <v>#DIV/0!</v>
      </c>
    </row>
    <row r="64" spans="1:15" x14ac:dyDescent="0.4">
      <c r="D64" s="72"/>
      <c r="E64" s="72"/>
      <c r="F64" s="72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2:B51"/>
  <sheetViews>
    <sheetView topLeftCell="A4" zoomScale="80" zoomScaleNormal="80" workbookViewId="0">
      <selection activeCell="J54" sqref="J54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2" spans="2:2" x14ac:dyDescent="0.4">
      <c r="B2" s="52" t="s">
        <v>39</v>
      </c>
    </row>
    <row r="40" spans="2:2" x14ac:dyDescent="0.4">
      <c r="B40" s="52" t="s">
        <v>40</v>
      </c>
    </row>
    <row r="41" spans="2:2" x14ac:dyDescent="0.4">
      <c r="B41" s="52" t="s">
        <v>42</v>
      </c>
    </row>
    <row r="42" spans="2:2" x14ac:dyDescent="0.4">
      <c r="B42" s="52" t="s">
        <v>41</v>
      </c>
    </row>
    <row r="44" spans="2:2" x14ac:dyDescent="0.4">
      <c r="B44" s="52" t="s">
        <v>43</v>
      </c>
    </row>
    <row r="45" spans="2:2" x14ac:dyDescent="0.4">
      <c r="B45" s="52" t="s">
        <v>44</v>
      </c>
    </row>
    <row r="46" spans="2:2" x14ac:dyDescent="0.4">
      <c r="B46" s="52" t="s">
        <v>46</v>
      </c>
    </row>
    <row r="47" spans="2:2" x14ac:dyDescent="0.4">
      <c r="B47" s="52" t="s">
        <v>45</v>
      </c>
    </row>
    <row r="49" spans="2:2" x14ac:dyDescent="0.4">
      <c r="B49" s="52" t="s">
        <v>47</v>
      </c>
    </row>
    <row r="50" spans="2:2" x14ac:dyDescent="0.4">
      <c r="B50" s="52" t="s">
        <v>48</v>
      </c>
    </row>
    <row r="51" spans="2:2" x14ac:dyDescent="0.4">
      <c r="B51" s="52" t="s">
        <v>52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zoomScale="145" zoomScaleSheetLayoutView="100" workbookViewId="0">
      <selection activeCell="L12" sqref="L12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25</v>
      </c>
    </row>
    <row r="2" spans="1:10" x14ac:dyDescent="0.4">
      <c r="A2" s="94" t="s">
        <v>51</v>
      </c>
      <c r="B2" s="95"/>
      <c r="C2" s="95"/>
      <c r="D2" s="95"/>
      <c r="E2" s="95"/>
      <c r="F2" s="95"/>
      <c r="G2" s="95"/>
      <c r="H2" s="95"/>
      <c r="I2" s="95"/>
      <c r="J2" s="95"/>
    </row>
    <row r="3" spans="1:10" x14ac:dyDescent="0.4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 x14ac:dyDescent="0.4">
      <c r="A4" s="95"/>
      <c r="B4" s="95"/>
      <c r="C4" s="95"/>
      <c r="D4" s="95"/>
      <c r="E4" s="95"/>
      <c r="F4" s="95"/>
      <c r="G4" s="95"/>
      <c r="H4" s="95"/>
      <c r="I4" s="95"/>
      <c r="J4" s="95"/>
    </row>
    <row r="5" spans="1:10" x14ac:dyDescent="0.4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x14ac:dyDescent="0.4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0" x14ac:dyDescent="0.4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x14ac:dyDescent="0.4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0" x14ac:dyDescent="0.4">
      <c r="A9" s="95"/>
      <c r="B9" s="95"/>
      <c r="C9" s="95"/>
      <c r="D9" s="95"/>
      <c r="E9" s="95"/>
      <c r="F9" s="95"/>
      <c r="G9" s="95"/>
      <c r="H9" s="95"/>
      <c r="I9" s="95"/>
      <c r="J9" s="95"/>
    </row>
    <row r="11" spans="1:10" x14ac:dyDescent="0.4">
      <c r="A11" s="52" t="s">
        <v>26</v>
      </c>
    </row>
    <row r="12" spans="1:10" x14ac:dyDescent="0.4">
      <c r="A12" s="96" t="s">
        <v>49</v>
      </c>
      <c r="B12" s="97"/>
      <c r="C12" s="97"/>
      <c r="D12" s="97"/>
      <c r="E12" s="97"/>
      <c r="F12" s="97"/>
      <c r="G12" s="97"/>
      <c r="H12" s="97"/>
      <c r="I12" s="97"/>
      <c r="J12" s="97"/>
    </row>
    <row r="13" spans="1:10" x14ac:dyDescent="0.4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 x14ac:dyDescent="0.4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 x14ac:dyDescent="0.4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 x14ac:dyDescent="0.4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 x14ac:dyDescent="0.4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x14ac:dyDescent="0.4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 x14ac:dyDescent="0.4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0" spans="1:10" x14ac:dyDescent="0.4">
      <c r="A20" s="52" t="s">
        <v>36</v>
      </c>
    </row>
    <row r="21" spans="1:10" x14ac:dyDescent="0.4">
      <c r="A21" s="52" t="s">
        <v>27</v>
      </c>
    </row>
    <row r="22" spans="1:10" x14ac:dyDescent="0.4">
      <c r="A22" s="96" t="s">
        <v>50</v>
      </c>
      <c r="B22" s="96"/>
      <c r="C22" s="96"/>
      <c r="D22" s="96"/>
      <c r="E22" s="96"/>
      <c r="F22" s="96"/>
      <c r="G22" s="96"/>
      <c r="H22" s="96"/>
      <c r="I22" s="96"/>
      <c r="J22" s="96"/>
    </row>
    <row r="23" spans="1:10" x14ac:dyDescent="0.4">
      <c r="A23" s="96"/>
      <c r="B23" s="96"/>
      <c r="C23" s="96"/>
      <c r="D23" s="96"/>
      <c r="E23" s="96"/>
      <c r="F23" s="96"/>
      <c r="G23" s="96"/>
      <c r="H23" s="96"/>
      <c r="I23" s="96"/>
      <c r="J23" s="96"/>
    </row>
    <row r="24" spans="1:10" x14ac:dyDescent="0.4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 x14ac:dyDescent="0.4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 x14ac:dyDescent="0.4">
      <c r="A26" s="96"/>
      <c r="B26" s="96"/>
      <c r="C26" s="96"/>
      <c r="D26" s="96"/>
      <c r="E26" s="96"/>
      <c r="F26" s="96"/>
      <c r="G26" s="96"/>
      <c r="H26" s="96"/>
      <c r="I26" s="96"/>
      <c r="J26" s="96"/>
    </row>
    <row r="27" spans="1:10" x14ac:dyDescent="0.4">
      <c r="A27" s="96"/>
      <c r="B27" s="96"/>
      <c r="C27" s="96"/>
      <c r="D27" s="96"/>
      <c r="E27" s="96"/>
      <c r="F27" s="96"/>
      <c r="G27" s="96"/>
      <c r="H27" s="96"/>
      <c r="I27" s="96"/>
      <c r="J27" s="96"/>
    </row>
    <row r="28" spans="1:10" x14ac:dyDescent="0.4">
      <c r="A28" s="96"/>
      <c r="B28" s="96"/>
      <c r="C28" s="96"/>
      <c r="D28" s="96"/>
      <c r="E28" s="96"/>
      <c r="F28" s="96"/>
      <c r="G28" s="96"/>
      <c r="H28" s="96"/>
      <c r="I28" s="96"/>
      <c r="J28" s="96"/>
    </row>
    <row r="29" spans="1:10" x14ac:dyDescent="0.4">
      <c r="A29" s="96"/>
      <c r="B29" s="96"/>
      <c r="C29" s="96"/>
      <c r="D29" s="96"/>
      <c r="E29" s="96"/>
      <c r="F29" s="96"/>
      <c r="G29" s="96"/>
      <c r="H29" s="96"/>
      <c r="I29" s="96"/>
      <c r="J29" s="9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13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14</v>
      </c>
      <c r="B3" s="35" t="s">
        <v>15</v>
      </c>
      <c r="C3" s="35" t="s">
        <v>16</v>
      </c>
      <c r="D3" s="36" t="s">
        <v>17</v>
      </c>
      <c r="E3" s="35" t="s">
        <v>18</v>
      </c>
      <c r="F3" s="36" t="s">
        <v>17</v>
      </c>
      <c r="G3" s="35" t="s">
        <v>19</v>
      </c>
      <c r="H3" s="36" t="s">
        <v>17</v>
      </c>
    </row>
    <row r="4" spans="1:8" x14ac:dyDescent="0.4">
      <c r="A4" s="37" t="s">
        <v>20</v>
      </c>
      <c r="B4" s="37" t="s">
        <v>21</v>
      </c>
      <c r="C4" s="37"/>
      <c r="D4" s="38"/>
      <c r="E4" s="37"/>
      <c r="F4" s="38"/>
      <c r="G4" s="37"/>
      <c r="H4" s="38"/>
    </row>
    <row r="5" spans="1:8" x14ac:dyDescent="0.4">
      <c r="A5" s="37" t="s">
        <v>20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20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20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20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20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20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20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user</cp:lastModifiedBy>
  <dcterms:created xsi:type="dcterms:W3CDTF">2020-09-18T03:10:57Z</dcterms:created>
  <dcterms:modified xsi:type="dcterms:W3CDTF">2021-09-23T00:14:33Z</dcterms:modified>
</cp:coreProperties>
</file>